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elena\0_radno\Petrijanec\jJN - NK Majerje rekonstrukcija\tehnička dokumentacija - 08 02 2025\"/>
    </mc:Choice>
  </mc:AlternateContent>
  <xr:revisionPtr revIDLastSave="0" documentId="13_ncr:1_{1E9D569B-1189-4E2E-A7E0-A073C314E0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</sheets>
  <definedNames>
    <definedName name="_xlnm.Print_Area" localSheetId="0">'Table 1'!$A$1:$F$22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D8" i="4" s="1"/>
  <c r="F16" i="1"/>
  <c r="F15" i="1"/>
  <c r="F14" i="1"/>
  <c r="F11" i="1"/>
  <c r="F10" i="1"/>
  <c r="F6" i="1"/>
  <c r="F5" i="1"/>
  <c r="F6" i="2"/>
  <c r="F5" i="2"/>
  <c r="F4" i="2"/>
  <c r="F3" i="2"/>
  <c r="F2" i="2"/>
  <c r="F7" i="2" s="1"/>
  <c r="D10" i="4" s="1"/>
  <c r="D12" i="4"/>
  <c r="F8" i="3"/>
  <c r="F3" i="3"/>
  <c r="F4" i="3"/>
  <c r="F5" i="3"/>
  <c r="F6" i="3"/>
  <c r="F7" i="3"/>
  <c r="F2" i="3"/>
  <c r="F9" i="1"/>
  <c r="F17" i="1" l="1"/>
  <c r="D6" i="4" s="1"/>
  <c r="F12" i="1"/>
  <c r="D4" i="4" s="1"/>
  <c r="F7" i="1"/>
  <c r="F22" i="1" l="1"/>
  <c r="D2" i="4"/>
  <c r="D14" i="4" s="1"/>
  <c r="D15" i="4" s="1"/>
  <c r="D16" i="4" s="1"/>
</calcChain>
</file>

<file path=xl/sharedStrings.xml><?xml version="1.0" encoding="utf-8"?>
<sst xmlns="http://schemas.openxmlformats.org/spreadsheetml/2006/main" count="103" uniqueCount="79">
  <si>
    <t>UKUPNO</t>
  </si>
  <si>
    <t>V.</t>
  </si>
  <si>
    <t>V.       1</t>
  </si>
  <si>
    <t>V.       2</t>
  </si>
  <si>
    <t>V.       3</t>
  </si>
  <si>
    <t>V.       4</t>
  </si>
  <si>
    <t>VI.</t>
  </si>
  <si>
    <t>VI.      1</t>
  </si>
  <si>
    <t>VI.      2</t>
  </si>
  <si>
    <t>VI.      3</t>
  </si>
  <si>
    <t>VI.      4</t>
  </si>
  <si>
    <t>VI.      5</t>
  </si>
  <si>
    <t>VI.      6</t>
  </si>
  <si>
    <t>IV.      Gornji ustroj ukupno:</t>
  </si>
  <si>
    <t>I.         Pripremni radovi ukupno:</t>
  </si>
  <si>
    <t>II.       Šljunčani tampon ukupno:</t>
  </si>
  <si>
    <r>
      <rPr>
        <b/>
        <vertAlign val="subscript"/>
        <sz val="9"/>
        <rFont val="Calibri"/>
        <family val="2"/>
        <charset val="238"/>
        <scheme val="minor"/>
      </rPr>
      <t xml:space="preserve">III.     </t>
    </r>
    <r>
      <rPr>
        <b/>
        <sz val="9"/>
        <rFont val="Calibri"/>
        <family val="2"/>
        <charset val="238"/>
        <scheme val="minor"/>
      </rPr>
      <t>Betonski i AB radovi ukupno:</t>
    </r>
  </si>
  <si>
    <r>
      <rPr>
        <b/>
        <vertAlign val="subscript"/>
        <sz val="9"/>
        <rFont val="Calibri"/>
        <family val="2"/>
        <charset val="238"/>
        <scheme val="minor"/>
      </rPr>
      <t xml:space="preserve">V.      </t>
    </r>
    <r>
      <rPr>
        <b/>
        <sz val="9"/>
        <rFont val="Calibri"/>
        <family val="2"/>
        <charset val="238"/>
        <scheme val="minor"/>
      </rPr>
      <t>Oprema  sportskog igrališta ukupno:</t>
    </r>
  </si>
  <si>
    <r>
      <rPr>
        <b/>
        <vertAlign val="subscript"/>
        <sz val="9"/>
        <rFont val="Calibri"/>
        <family val="2"/>
        <charset val="238"/>
        <scheme val="minor"/>
      </rPr>
      <t xml:space="preserve">VI.     </t>
    </r>
    <r>
      <rPr>
        <b/>
        <sz val="9"/>
        <rFont val="Calibri"/>
        <family val="2"/>
        <charset val="238"/>
        <scheme val="minor"/>
      </rPr>
      <t>Oprema sjenica ukupno:</t>
    </r>
  </si>
  <si>
    <t>Sveukupna rekapitulacija:</t>
  </si>
  <si>
    <t>Sveukupni radovi bez PDV-a:</t>
  </si>
  <si>
    <t>PDV:</t>
  </si>
  <si>
    <t>Sveukupno:</t>
  </si>
  <si>
    <t>OPREMA SJENICA</t>
  </si>
  <si>
    <t>kom</t>
  </si>
  <si>
    <t>kpl</t>
  </si>
  <si>
    <t>m²</t>
  </si>
  <si>
    <t>UKUPNO OPREMA SJENICA</t>
  </si>
  <si>
    <r>
      <rPr>
        <b/>
        <sz val="9"/>
        <rFont val="Calibri"/>
        <family val="2"/>
        <charset val="238"/>
        <scheme val="minor"/>
      </rPr>
      <t xml:space="preserve">Izrada nosive zidane konstrukcije - nosivi stupovi izvedeni od pune "jedinke" cigle visine do 2,10 m prema nacrtima iz grafičkog dijela projekta.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komadu.</t>
    </r>
  </si>
  <si>
    <r>
      <rPr>
        <b/>
        <sz val="9"/>
        <rFont val="Calibri"/>
        <family val="2"/>
        <charset val="238"/>
        <scheme val="minor"/>
      </rPr>
      <t xml:space="preserve">Izrada krovne konstrukcije prema nacrtima iz grafičkog dijela projekta, konstrukcija krovišta izvedena od drva četinara II. klase.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kompletu.</t>
    </r>
  </si>
  <si>
    <r>
      <rPr>
        <b/>
        <sz val="9"/>
        <rFont val="Calibri"/>
        <family val="2"/>
        <charset val="238"/>
        <scheme val="minor"/>
      </rPr>
      <t xml:space="preserve">Nabava, doprema i ugradnja staklenih stijena za zatvaranje 3 strana, ukupne dužine 25 m uključujući nosive stupove, ukupne visine od 2,10 m. Staklene stijene s mogućnosti sklapanja.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m`.</t>
    </r>
  </si>
  <si>
    <r>
      <t xml:space="preserve">Pripremni radovi, iskolčenje, nasnosna skela
</t>
    </r>
    <r>
      <rPr>
        <sz val="9"/>
        <rFont val="Calibri"/>
        <family val="2"/>
        <charset val="238"/>
        <scheme val="minor"/>
      </rPr>
      <t>Stavka uključuje osiguranje gradilišta, postava i demontaža ploče te svega ostalog potrebnog predviđeno Zakonom i po potrebi poput privremenih postrojenja i montažnih objekata.
Obračun se vrši po kompletu.</t>
    </r>
  </si>
  <si>
    <r>
      <rPr>
        <b/>
        <sz val="9"/>
        <rFont val="Calibri"/>
        <family val="2"/>
        <charset val="238"/>
        <scheme val="minor"/>
      </rPr>
      <t xml:space="preserve">Nabava, doprema i ugradnja kuhinjskih elemenata - od minimalnog sadržaja korita dimezija 60x50 cm, slavine od 1/2", kuhinjski elemanata. Nominacija se provodi uz odobrenje investitora.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kompletu.</t>
    </r>
  </si>
  <si>
    <r>
      <rPr>
        <b/>
        <sz val="9"/>
        <rFont val="Calibri"/>
        <family val="2"/>
        <charset val="238"/>
        <scheme val="minor"/>
      </rPr>
      <t xml:space="preserve">Nabava, doprema i ugradnja sitnog materijala za izvedbu elektropriključka dwp cijevi, vodovodnog priključka pehd cijevi, utičnica.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kompletu.</t>
    </r>
  </si>
  <si>
    <t>OPREMA SPORTSKOG IGRALIŠTA</t>
  </si>
  <si>
    <t>m`</t>
  </si>
  <si>
    <r>
      <rPr>
        <b/>
        <sz val="9"/>
        <rFont val="Calibri"/>
        <family val="2"/>
        <charset val="238"/>
        <scheme val="minor"/>
      </rPr>
      <t xml:space="preserve">Nabava, doprema i postava zaštitne plastificirane mreže oko igrališta u ponoj visini od 5,0 m.
</t>
    </r>
    <r>
      <rPr>
        <sz val="9"/>
        <rFont val="Calibri"/>
        <family val="2"/>
        <charset val="238"/>
        <scheme val="minor"/>
      </rPr>
      <t>Zaštitna pletena plastificirana mreža koja je istovremeno elastična i zadržava svoj oblik. Ima savitljive prozoričiće (oka). Rubna žica se savija i isprepleće pa brid nije oštar. Ograda je fleksibilna, kvalitetna i dugotrajna.
U cijenu uključiti sav potreban osnovni i spojni materijal, kao i sav potrebni rad.
Obračun se vrši po m`.</t>
    </r>
  </si>
  <si>
    <r>
      <rPr>
        <b/>
        <sz val="9"/>
        <rFont val="Calibri"/>
        <family val="2"/>
        <charset val="238"/>
        <scheme val="minor"/>
      </rPr>
      <t xml:space="preserve">Nabava, doprema i postava zaštitne plastificirane mreže oko igrališta u ponoj visini od 3,0 m.
</t>
    </r>
    <r>
      <rPr>
        <sz val="9"/>
        <rFont val="Calibri"/>
        <family val="2"/>
        <charset val="238"/>
        <scheme val="minor"/>
      </rPr>
      <t>Zaštitna pletena plastificirana mreža koja je istovremeno elastična i zadržava svoj oblik. Ima savitljive prozoričiće (oka). Rubna žica se savija i isprepleće pa brid nije oštar. Ograda je fleksibilna, kvalitetna i dugotrajna.
U cijenu uključiti sav potreban osnovni i spojni materijal, kao i sav potrebni rad.
Obračun se vrši po m`.</t>
    </r>
  </si>
  <si>
    <r>
      <rPr>
        <b/>
        <sz val="9"/>
        <rFont val="Calibri"/>
        <family val="2"/>
        <charset val="238"/>
        <scheme val="minor"/>
      </rPr>
      <t xml:space="preserve">Nabava, doprema i postava gumenih rubnjaka.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m`.</t>
    </r>
  </si>
  <si>
    <r>
      <rPr>
        <b/>
        <sz val="9"/>
        <rFont val="Calibri"/>
        <family val="2"/>
        <charset val="238"/>
        <scheme val="minor"/>
      </rPr>
      <t xml:space="preserve">Nabava, doprema i polaganje DWP cijevi kroz temelj za pripremu rasvjetnih tijela.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m².</t>
    </r>
  </si>
  <si>
    <t>Unose se jedinične cijene bez PDV-a.</t>
  </si>
  <si>
    <t>REDNI BROJ</t>
  </si>
  <si>
    <t>OPIS STAVKE</t>
  </si>
  <si>
    <t>JEDINICA MJERE</t>
  </si>
  <si>
    <t>KOLIČINA</t>
  </si>
  <si>
    <t>JEDINIČNA CIJENA (€)</t>
  </si>
  <si>
    <t>UKUPNO (€)</t>
  </si>
  <si>
    <t>I.</t>
  </si>
  <si>
    <t>PRIPREMNI RADOVI</t>
  </si>
  <si>
    <t>I.        1</t>
  </si>
  <si>
    <t>I.        2</t>
  </si>
  <si>
    <t>UKUPNO PRIPREMNI RADOVI</t>
  </si>
  <si>
    <t>II.</t>
  </si>
  <si>
    <t>ŠLJUNČANI TAMPON</t>
  </si>
  <si>
    <t>II.        1</t>
  </si>
  <si>
    <t>II.        2</t>
  </si>
  <si>
    <t>II.        3</t>
  </si>
  <si>
    <t>UKUPNO ŠLJUNČANI TAMPON</t>
  </si>
  <si>
    <t>III.</t>
  </si>
  <si>
    <t>BETONSKI I AB RADOVI</t>
  </si>
  <si>
    <t>III.       1</t>
  </si>
  <si>
    <t>III.       2</t>
  </si>
  <si>
    <t>III.       3</t>
  </si>
  <si>
    <t>UKUPNO BETONSKI RADOVI</t>
  </si>
  <si>
    <t>IV.</t>
  </si>
  <si>
    <t>GORNJI USTROJ</t>
  </si>
  <si>
    <t>IV.       1</t>
  </si>
  <si>
    <t>UKUPNO GORNJI USTROJ</t>
  </si>
  <si>
    <r>
      <rPr>
        <b/>
        <sz val="9"/>
        <rFont val="Calibri"/>
        <family val="2"/>
        <charset val="238"/>
        <scheme val="minor"/>
      </rPr>
      <t>Napomena:
Izvođač radova prije formiranja ponude dužan je pregledati i upoznati se sa cjelokupnom postojećom tehničkom dokumentacijom, pregledati lokaciju i upoznati se sa stvarnim stanjem na istoj, kako bi bio što bolje informiran o predmetu ponude.</t>
    </r>
  </si>
  <si>
    <r>
      <rPr>
        <b/>
        <sz val="9"/>
        <rFont val="Calibri"/>
        <family val="2"/>
        <charset val="238"/>
        <scheme val="minor"/>
      </rPr>
      <t xml:space="preserve">Pripremni radovi, iskolčenje, nasnosna skela
</t>
    </r>
    <r>
      <rPr>
        <sz val="9"/>
        <rFont val="Calibri"/>
        <family val="2"/>
        <charset val="238"/>
        <scheme val="minor"/>
      </rPr>
      <t>Stavka uključuje osiguranje gradilišta, postava i demontaža ploče te svega ostalog potrebnog predviđeno Zakonom i po potrebi poput privremenih postrojenja i montažnih objekata.
Obračun se vrši po kompletu.</t>
    </r>
  </si>
  <si>
    <r>
      <rPr>
        <b/>
        <sz val="9"/>
        <rFont val="Calibri"/>
        <family val="2"/>
        <charset val="238"/>
        <scheme val="minor"/>
      </rPr>
      <t xml:space="preserve">Strojni iskop za izradu nosivog šljunčanog sloja sjenice.
</t>
    </r>
    <r>
      <rPr>
        <sz val="9"/>
        <rFont val="Calibri"/>
        <family val="2"/>
        <charset val="238"/>
        <scheme val="minor"/>
      </rPr>
      <t>Iskop dubine do 30 cm od trenutno uređenog terena, iskopani zemljani materijal deponira se sastrane za kasnije planiranje nakon završenih radova.
Obračun se vrši po m³.</t>
    </r>
  </si>
  <si>
    <r>
      <rPr>
        <sz val="9"/>
        <rFont val="Calibri"/>
        <family val="2"/>
        <charset val="238"/>
        <scheme val="minor"/>
      </rPr>
      <t>m³</t>
    </r>
  </si>
  <si>
    <r>
      <rPr>
        <b/>
        <sz val="9"/>
        <rFont val="Calibri"/>
        <family val="2"/>
        <charset val="238"/>
        <scheme val="minor"/>
      </rPr>
      <t xml:space="preserve">Nabava, doprema i ugradnja kamenog agregata frakcije 0/32 m u svrhu izravnanja pripremljene zemljane podloge prije ugradnje umjetne trave. Debljina sloja predviđena cca 20 cm.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m³.</t>
    </r>
  </si>
  <si>
    <r>
      <rPr>
        <b/>
        <sz val="9"/>
        <rFont val="Calibri"/>
        <family val="2"/>
        <charset val="238"/>
        <scheme val="minor"/>
      </rPr>
      <t xml:space="preserve">Nabava, doprema i ugradnja kamenog agregata frakcije 0/32 m u svrhu izrade nosivog sloja sjenice, širi iskop 0,5 m od ukupne širine sjenice 6x11 (5x10 sjenica) debljina sloja predviđena cca 30 cm.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m³.</t>
    </r>
  </si>
  <si>
    <r>
      <rPr>
        <b/>
        <sz val="9"/>
        <rFont val="Calibri"/>
        <family val="2"/>
        <charset val="238"/>
        <scheme val="minor"/>
      </rPr>
      <t xml:space="preserve">Fino planiranje i ravnanje pripremljenih šljunčanih podloga.
</t>
    </r>
    <r>
      <rPr>
        <sz val="9"/>
        <rFont val="Calibri"/>
        <family val="2"/>
        <charset val="238"/>
        <scheme val="minor"/>
      </rPr>
      <t>Stavka uključuje niveliranje podloge i valjanje(zbijanje).
Obračun se vrši po m².</t>
    </r>
  </si>
  <si>
    <r>
      <rPr>
        <b/>
        <sz val="9"/>
        <rFont val="Calibri"/>
        <family val="2"/>
        <charset val="238"/>
        <scheme val="minor"/>
      </rPr>
      <t xml:space="preserve">Nabava, doprema i ugradnja betona C25/30 za temelje stupova ograde - temelji su dimenzija 50/50/100 cm.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m³.</t>
    </r>
  </si>
  <si>
    <r>
      <rPr>
        <b/>
        <sz val="9"/>
        <rFont val="Calibri"/>
        <family val="2"/>
        <charset val="238"/>
        <scheme val="minor"/>
      </rPr>
      <t xml:space="preserve">Nabava, doprema i ugradnja betona C25/30 za temeljne trake sjenice, dimenzije 50/60 cm. Stavka uključuje armature temeljnih traka 70 kg/m3.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m³.</t>
    </r>
  </si>
  <si>
    <r>
      <rPr>
        <b/>
        <sz val="9"/>
        <rFont val="Calibri"/>
        <family val="2"/>
        <charset val="238"/>
        <scheme val="minor"/>
      </rPr>
      <t xml:space="preserve">Nabava, doprema i ugradnja betona C25/30 za temeljnu ploču debljine 20 cm dimenzija 5x10 m.  Stavka uključuje armaturnu mrežu jedna zona Q 525.
</t>
    </r>
    <r>
      <rPr>
        <sz val="9"/>
        <rFont val="Calibri"/>
        <family val="2"/>
        <charset val="238"/>
        <scheme val="minor"/>
      </rPr>
      <t>U cijenu uključiti sav potreban osnovni i spojni materijal, kao i sav potrebni rad.
Obračun se vrši po m³.</t>
    </r>
  </si>
  <si>
    <r>
      <rPr>
        <sz val="9"/>
        <rFont val="Calibri"/>
        <family val="2"/>
        <charset val="238"/>
        <scheme val="minor"/>
      </rPr>
      <t>Dobava,  doprema  i  ugradnja  umjetne  trave  za  igrališta  s ciljem   ostvarenja   sigurnost   i   trajnost   -   karakteristike: obično  ima  meku  površinu  koja  apsorbira  udarce  kako  bi zaštitila  djecu  od ozljeda  prilikom padova.  Također,  često je   otporna   na   vremenske   uvjete   i   lako   se   održava   s uvijenim vlatima umjetne trave visine minimalne visine od 4 cm koja se postavlja na prethodno pripremljenu kamenu podlogu,  a  kasnije  učvršćuje  s  vansjke  strane  gumenim rubnjacima.      Priložiti      originalne      tehničke      listove proizvođača     ponuđenih    proizvoda.     Jedinična    cijena uključuje  sav  rad,  materijal  i  transport  položene  umjetne trave igrališta, prema projektu.
Obračun se vrši po m².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</si>
</sst>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\ &quot;€&quot;"/>
    <numFmt numFmtId="169" formatCode="#,##0.00\ &quot;€&quot;"/>
  </numFmts>
  <fonts count="7" x14ac:knownFonts="1">
    <font>
      <sz val="10"/>
      <color rgb="FF000000"/>
      <name val="Times New Roman"/>
      <charset val="204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 indent="10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9" fontId="2" fillId="0" borderId="5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 indent="9"/>
    </xf>
    <xf numFmtId="0" fontId="1" fillId="0" borderId="4" xfId="0" applyFont="1" applyBorder="1" applyAlignment="1">
      <alignment horizontal="right" vertical="center" wrapText="1" indent="9"/>
    </xf>
    <xf numFmtId="0" fontId="2" fillId="0" borderId="4" xfId="0" applyFont="1" applyBorder="1" applyAlignment="1">
      <alignment horizontal="left" vertical="center" wrapText="1"/>
    </xf>
    <xf numFmtId="169" fontId="2" fillId="0" borderId="4" xfId="0" applyNumberFormat="1" applyFont="1" applyBorder="1" applyAlignment="1">
      <alignment horizontal="right" vertical="center" indent="1" shrinkToFit="1"/>
    </xf>
    <xf numFmtId="0" fontId="1" fillId="0" borderId="8" xfId="0" applyFont="1" applyBorder="1" applyAlignment="1">
      <alignment horizontal="right" vertical="top" wrapText="1" indent="9"/>
    </xf>
    <xf numFmtId="0" fontId="1" fillId="0" borderId="6" xfId="0" applyFont="1" applyBorder="1" applyAlignment="1">
      <alignment horizontal="right" vertical="top" wrapText="1" indent="9"/>
    </xf>
    <xf numFmtId="169" fontId="2" fillId="0" borderId="6" xfId="0" applyNumberFormat="1" applyFont="1" applyBorder="1" applyAlignment="1">
      <alignment horizontal="right" vertical="top" indent="1" shrinkToFit="1"/>
    </xf>
    <xf numFmtId="0" fontId="1" fillId="0" borderId="4" xfId="0" applyFont="1" applyBorder="1" applyAlignment="1">
      <alignment horizontal="right" vertical="top" wrapText="1" indent="9"/>
    </xf>
    <xf numFmtId="0" fontId="2" fillId="0" borderId="4" xfId="0" applyFont="1" applyBorder="1" applyAlignment="1">
      <alignment horizontal="left" vertical="top" wrapText="1"/>
    </xf>
    <xf numFmtId="169" fontId="2" fillId="0" borderId="4" xfId="0" applyNumberFormat="1" applyFont="1" applyBorder="1" applyAlignment="1">
      <alignment horizontal="right" vertical="top" indent="1" shrinkToFit="1"/>
    </xf>
    <xf numFmtId="0" fontId="1" fillId="0" borderId="9" xfId="0" applyFont="1" applyBorder="1" applyAlignment="1">
      <alignment horizontal="left" vertical="top" wrapText="1" indent="3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2" fontId="2" fillId="0" borderId="3" xfId="0" applyNumberFormat="1" applyFont="1" applyBorder="1" applyAlignment="1">
      <alignment horizontal="right" shrinkToFit="1"/>
    </xf>
    <xf numFmtId="168" fontId="2" fillId="0" borderId="10" xfId="0" applyNumberFormat="1" applyFont="1" applyBorder="1" applyAlignment="1">
      <alignment horizontal="right" shrinkToFi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9" fontId="6" fillId="0" borderId="10" xfId="0" applyNumberFormat="1" applyFont="1" applyBorder="1" applyAlignment="1">
      <alignment horizontal="right" vertical="top" shrinkToFi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vertical="top" wrapText="1" indent="1"/>
    </xf>
    <xf numFmtId="169" fontId="2" fillId="0" borderId="10" xfId="0" applyNumberFormat="1" applyFont="1" applyBorder="1" applyAlignment="1">
      <alignment horizontal="right" shrinkToFit="1"/>
    </xf>
    <xf numFmtId="0" fontId="1" fillId="0" borderId="5" xfId="0" applyFont="1" applyBorder="1" applyAlignment="1">
      <alignment horizontal="center" vertical="top" wrapText="1"/>
    </xf>
    <xf numFmtId="169" fontId="4" fillId="0" borderId="2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4" fontId="4" fillId="0" borderId="10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 indent="10"/>
    </xf>
    <xf numFmtId="0" fontId="5" fillId="0" borderId="5" xfId="0" applyFont="1" applyBorder="1" applyAlignment="1">
      <alignment horizontal="left" vertical="top" wrapText="1" indent="2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8" fontId="6" fillId="0" borderId="10" xfId="0" applyNumberFormat="1" applyFont="1" applyBorder="1" applyAlignment="1">
      <alignment horizontal="right" vertical="top" shrinkToFit="1"/>
    </xf>
    <xf numFmtId="0" fontId="2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right" vertical="top" wrapText="1" inden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2" fontId="2" fillId="0" borderId="3" xfId="0" applyNumberFormat="1" applyFont="1" applyBorder="1" applyAlignment="1" applyProtection="1">
      <alignment horizontal="right" shrinkToFit="1"/>
    </xf>
    <xf numFmtId="2" fontId="2" fillId="2" borderId="3" xfId="0" applyNumberFormat="1" applyFont="1" applyFill="1" applyBorder="1" applyAlignment="1">
      <alignment horizontal="right" shrinkToFit="1"/>
    </xf>
    <xf numFmtId="4" fontId="2" fillId="2" borderId="3" xfId="0" applyNumberFormat="1" applyFont="1" applyFill="1" applyBorder="1" applyAlignment="1">
      <alignment horizontal="right" shrinkToFit="1"/>
    </xf>
    <xf numFmtId="0" fontId="2" fillId="0" borderId="2" xfId="0" applyFont="1" applyFill="1" applyBorder="1" applyAlignment="1">
      <alignment horizontal="left" vertical="top" wrapText="1"/>
    </xf>
    <xf numFmtId="168" fontId="2" fillId="0" borderId="1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169" fontId="2" fillId="0" borderId="11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169" fontId="2" fillId="0" borderId="5" xfId="0" applyNumberFormat="1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top" wrapText="1" indent="1"/>
    </xf>
    <xf numFmtId="2" fontId="2" fillId="0" borderId="3" xfId="0" applyNumberFormat="1" applyFont="1" applyBorder="1" applyAlignment="1">
      <alignment wrapText="1" shrinkToFit="1"/>
    </xf>
    <xf numFmtId="2" fontId="2" fillId="0" borderId="3" xfId="0" applyNumberFormat="1" applyFont="1" applyBorder="1" applyAlignment="1">
      <alignment shrinkToFit="1"/>
    </xf>
    <xf numFmtId="2" fontId="2" fillId="2" borderId="3" xfId="0" applyNumberFormat="1" applyFont="1" applyFill="1" applyBorder="1" applyAlignment="1">
      <alignment horizontal="center" shrinkToFit="1"/>
    </xf>
    <xf numFmtId="2" fontId="2" fillId="2" borderId="3" xfId="0" applyNumberFormat="1" applyFont="1" applyFill="1" applyBorder="1" applyAlignment="1">
      <alignment horizontal="center" wrapText="1" shrinkToFi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13" zoomScaleNormal="100" workbookViewId="0">
      <selection activeCell="B19" sqref="B19"/>
    </sheetView>
  </sheetViews>
  <sheetFormatPr defaultColWidth="9" defaultRowHeight="12" x14ac:dyDescent="0.25"/>
  <cols>
    <col min="1" max="1" width="15.33203125" style="5" customWidth="1"/>
    <col min="2" max="2" width="50.109375" style="5" customWidth="1"/>
    <col min="3" max="4" width="8.77734375" style="5" customWidth="1"/>
    <col min="5" max="5" width="15" style="5" customWidth="1"/>
    <col min="6" max="6" width="17.33203125" style="5" customWidth="1"/>
    <col min="7" max="7" width="2.77734375" style="5" customWidth="1"/>
    <col min="8" max="16384" width="9" style="5"/>
  </cols>
  <sheetData>
    <row r="1" spans="1:7" ht="62.85" customHeight="1" x14ac:dyDescent="0.25">
      <c r="A1" s="43" t="s">
        <v>68</v>
      </c>
      <c r="B1" s="43"/>
      <c r="C1" s="43"/>
      <c r="D1" s="43"/>
      <c r="E1" s="43"/>
      <c r="F1" s="43"/>
      <c r="G1" s="43"/>
    </row>
    <row r="2" spans="1:7" ht="15.6" customHeight="1" x14ac:dyDescent="0.25">
      <c r="A2" s="4" t="s">
        <v>40</v>
      </c>
      <c r="B2" s="4"/>
      <c r="C2" s="4"/>
      <c r="D2" s="4"/>
      <c r="E2" s="4"/>
      <c r="F2" s="4"/>
      <c r="G2" s="4"/>
    </row>
    <row r="3" spans="1:7" ht="34.5" customHeight="1" x14ac:dyDescent="0.25">
      <c r="A3" s="44" t="s">
        <v>41</v>
      </c>
      <c r="B3" s="45" t="s">
        <v>42</v>
      </c>
      <c r="C3" s="46" t="s">
        <v>43</v>
      </c>
      <c r="D3" s="46" t="s">
        <v>44</v>
      </c>
      <c r="E3" s="65" t="s">
        <v>45</v>
      </c>
      <c r="F3" s="44" t="s">
        <v>46</v>
      </c>
    </row>
    <row r="4" spans="1:7" ht="15" customHeight="1" x14ac:dyDescent="0.25">
      <c r="A4" s="39" t="s">
        <v>47</v>
      </c>
      <c r="B4" s="24" t="s">
        <v>48</v>
      </c>
      <c r="C4" s="25"/>
      <c r="D4" s="25"/>
      <c r="E4" s="25"/>
      <c r="F4" s="26"/>
    </row>
    <row r="5" spans="1:7" ht="51.75" customHeight="1" x14ac:dyDescent="0.25">
      <c r="A5" s="37" t="s">
        <v>49</v>
      </c>
      <c r="B5" s="47" t="s">
        <v>69</v>
      </c>
      <c r="C5" s="29" t="s">
        <v>25</v>
      </c>
      <c r="D5" s="55">
        <v>1</v>
      </c>
      <c r="E5" s="56"/>
      <c r="F5" s="31">
        <f>D5*E5</f>
        <v>0</v>
      </c>
    </row>
    <row r="6" spans="1:7" ht="58.5" customHeight="1" x14ac:dyDescent="0.25">
      <c r="A6" s="37" t="s">
        <v>50</v>
      </c>
      <c r="B6" s="28" t="s">
        <v>70</v>
      </c>
      <c r="C6" s="7" t="s">
        <v>71</v>
      </c>
      <c r="D6" s="30">
        <v>20</v>
      </c>
      <c r="E6" s="56"/>
      <c r="F6" s="31">
        <f>D6*E6</f>
        <v>0</v>
      </c>
    </row>
    <row r="7" spans="1:7" ht="17.25" customHeight="1" x14ac:dyDescent="0.25">
      <c r="A7" s="39" t="s">
        <v>47</v>
      </c>
      <c r="B7" s="33" t="s">
        <v>51</v>
      </c>
      <c r="C7" s="48"/>
      <c r="D7" s="48"/>
      <c r="E7" s="48"/>
      <c r="F7" s="50">
        <f>F5+F6</f>
        <v>0</v>
      </c>
    </row>
    <row r="8" spans="1:7" ht="15" customHeight="1" x14ac:dyDescent="0.25">
      <c r="A8" s="39" t="s">
        <v>52</v>
      </c>
      <c r="B8" s="24" t="s">
        <v>53</v>
      </c>
      <c r="C8" s="25"/>
      <c r="D8" s="25"/>
      <c r="E8" s="25"/>
      <c r="F8" s="26"/>
    </row>
    <row r="9" spans="1:7" ht="78" customHeight="1" x14ac:dyDescent="0.25">
      <c r="A9" s="37" t="s">
        <v>54</v>
      </c>
      <c r="B9" s="28" t="s">
        <v>72</v>
      </c>
      <c r="C9" s="7" t="s">
        <v>71</v>
      </c>
      <c r="D9" s="30">
        <v>115</v>
      </c>
      <c r="E9" s="56"/>
      <c r="F9" s="38">
        <f>D9*E9</f>
        <v>0</v>
      </c>
    </row>
    <row r="10" spans="1:7" ht="78" customHeight="1" x14ac:dyDescent="0.25">
      <c r="A10" s="37" t="s">
        <v>55</v>
      </c>
      <c r="B10" s="28" t="s">
        <v>73</v>
      </c>
      <c r="C10" s="7" t="s">
        <v>71</v>
      </c>
      <c r="D10" s="30">
        <v>20</v>
      </c>
      <c r="E10" s="56"/>
      <c r="F10" s="38">
        <f>D10*E10</f>
        <v>0</v>
      </c>
    </row>
    <row r="11" spans="1:7" ht="40.65" customHeight="1" x14ac:dyDescent="0.25">
      <c r="A11" s="37" t="s">
        <v>56</v>
      </c>
      <c r="B11" s="28" t="s">
        <v>74</v>
      </c>
      <c r="C11" s="29" t="s">
        <v>26</v>
      </c>
      <c r="D11" s="30">
        <v>650</v>
      </c>
      <c r="E11" s="56"/>
      <c r="F11" s="38">
        <f>D11*E11</f>
        <v>0</v>
      </c>
    </row>
    <row r="12" spans="1:7" ht="27.6" customHeight="1" x14ac:dyDescent="0.25">
      <c r="A12" s="39" t="s">
        <v>52</v>
      </c>
      <c r="B12" s="33" t="s">
        <v>57</v>
      </c>
      <c r="C12" s="34"/>
      <c r="D12" s="34"/>
      <c r="E12" s="34"/>
      <c r="F12" s="35">
        <f>F9+F10+F11</f>
        <v>0</v>
      </c>
    </row>
    <row r="13" spans="1:7" ht="15" customHeight="1" x14ac:dyDescent="0.25">
      <c r="A13" s="39" t="s">
        <v>58</v>
      </c>
      <c r="B13" s="24" t="s">
        <v>59</v>
      </c>
      <c r="C13" s="25"/>
      <c r="D13" s="25"/>
      <c r="E13" s="25"/>
      <c r="F13" s="26"/>
    </row>
    <row r="14" spans="1:7" ht="58.5" customHeight="1" x14ac:dyDescent="0.25">
      <c r="A14" s="37" t="s">
        <v>60</v>
      </c>
      <c r="B14" s="28" t="s">
        <v>75</v>
      </c>
      <c r="C14" s="7" t="s">
        <v>71</v>
      </c>
      <c r="D14" s="30">
        <v>24</v>
      </c>
      <c r="E14" s="56"/>
      <c r="F14" s="38">
        <f>D14*E14</f>
        <v>0</v>
      </c>
    </row>
    <row r="15" spans="1:7" ht="73.2" customHeight="1" x14ac:dyDescent="0.25">
      <c r="A15" s="37" t="s">
        <v>61</v>
      </c>
      <c r="B15" s="28" t="s">
        <v>76</v>
      </c>
      <c r="C15" s="7" t="s">
        <v>71</v>
      </c>
      <c r="D15" s="30">
        <v>10</v>
      </c>
      <c r="E15" s="56"/>
      <c r="F15" s="38">
        <f>D15*E15</f>
        <v>0</v>
      </c>
    </row>
    <row r="16" spans="1:7" ht="68.25" customHeight="1" x14ac:dyDescent="0.25">
      <c r="A16" s="52" t="s">
        <v>62</v>
      </c>
      <c r="B16" s="53" t="s">
        <v>77</v>
      </c>
      <c r="C16" s="54" t="s">
        <v>71</v>
      </c>
      <c r="D16" s="66">
        <v>10</v>
      </c>
      <c r="E16" s="69"/>
      <c r="F16" s="38">
        <f>D16*E16</f>
        <v>0</v>
      </c>
    </row>
    <row r="17" spans="1:6" ht="17.25" customHeight="1" x14ac:dyDescent="0.25">
      <c r="A17" s="39" t="s">
        <v>58</v>
      </c>
      <c r="B17" s="33" t="s">
        <v>63</v>
      </c>
      <c r="C17" s="48"/>
      <c r="D17" s="49"/>
      <c r="E17" s="49"/>
      <c r="F17" s="35">
        <f>F14+F15+F16</f>
        <v>0</v>
      </c>
    </row>
    <row r="18" spans="1:6" ht="15" customHeight="1" x14ac:dyDescent="0.25">
      <c r="A18" s="39" t="s">
        <v>64</v>
      </c>
      <c r="B18" s="24" t="s">
        <v>65</v>
      </c>
      <c r="C18" s="25"/>
      <c r="D18" s="25"/>
      <c r="E18" s="25"/>
      <c r="F18" s="26"/>
    </row>
    <row r="19" spans="1:6" ht="146.25" customHeight="1" x14ac:dyDescent="0.25">
      <c r="A19" s="37" t="s">
        <v>66</v>
      </c>
      <c r="B19" s="28" t="s">
        <v>78</v>
      </c>
      <c r="C19" s="29" t="s">
        <v>26</v>
      </c>
      <c r="D19" s="67">
        <v>570</v>
      </c>
      <c r="E19" s="68"/>
      <c r="F19" s="38">
        <f>D19*E19</f>
        <v>0</v>
      </c>
    </row>
    <row r="20" spans="1:6" ht="27.9" customHeight="1" x14ac:dyDescent="0.25">
      <c r="A20" s="39" t="s">
        <v>64</v>
      </c>
      <c r="B20" s="33" t="s">
        <v>67</v>
      </c>
      <c r="C20" s="34"/>
      <c r="D20" s="51"/>
      <c r="E20" s="51"/>
      <c r="F20" s="35">
        <f>F19</f>
        <v>0</v>
      </c>
    </row>
    <row r="21" spans="1:6" ht="15" customHeight="1" x14ac:dyDescent="0.25">
      <c r="A21" s="39"/>
      <c r="B21" s="24"/>
      <c r="C21" s="25"/>
      <c r="D21" s="25"/>
      <c r="E21" s="25"/>
      <c r="F21" s="26"/>
    </row>
    <row r="22" spans="1:6" ht="17.25" customHeight="1" x14ac:dyDescent="0.25">
      <c r="A22" s="39" t="s">
        <v>0</v>
      </c>
      <c r="B22" s="33"/>
      <c r="C22" s="48"/>
      <c r="D22" s="49"/>
      <c r="E22" s="49"/>
      <c r="F22" s="35">
        <f>F7+F12+F17+F20</f>
        <v>0</v>
      </c>
    </row>
  </sheetData>
  <sheetProtection selectLockedCells="1" selectUnlockedCells="1"/>
  <mergeCells count="10">
    <mergeCell ref="D22:E22"/>
    <mergeCell ref="B21:F21"/>
    <mergeCell ref="D17:E17"/>
    <mergeCell ref="B18:F18"/>
    <mergeCell ref="D20:E20"/>
    <mergeCell ref="B13:F13"/>
    <mergeCell ref="B8:F8"/>
    <mergeCell ref="A1:G1"/>
    <mergeCell ref="A2:G2"/>
    <mergeCell ref="B4:F4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zoomScaleNormal="100" workbookViewId="0">
      <selection activeCell="E6" activeCellId="4" sqref="E2 E3 E4 E5 E6"/>
    </sheetView>
  </sheetViews>
  <sheetFormatPr defaultColWidth="9" defaultRowHeight="12" x14ac:dyDescent="0.25"/>
  <cols>
    <col min="1" max="1" width="15.33203125" style="5" customWidth="1"/>
    <col min="2" max="2" width="50.109375" style="5" customWidth="1"/>
    <col min="3" max="3" width="8.77734375" style="5" customWidth="1"/>
    <col min="4" max="4" width="10" style="5" customWidth="1"/>
    <col min="5" max="5" width="10.77734375" style="5" customWidth="1"/>
    <col min="6" max="6" width="17.33203125" style="5" customWidth="1"/>
    <col min="7" max="16384" width="9" style="5"/>
  </cols>
  <sheetData>
    <row r="1" spans="1:6" ht="15" customHeight="1" x14ac:dyDescent="0.25">
      <c r="A1" s="36" t="s">
        <v>1</v>
      </c>
      <c r="B1" s="24" t="s">
        <v>34</v>
      </c>
      <c r="C1" s="25"/>
      <c r="D1" s="25"/>
      <c r="E1" s="25"/>
      <c r="F1" s="26"/>
    </row>
    <row r="2" spans="1:6" ht="97.5" customHeight="1" x14ac:dyDescent="0.25">
      <c r="A2" s="37" t="s">
        <v>2</v>
      </c>
      <c r="B2" s="28" t="s">
        <v>36</v>
      </c>
      <c r="C2" s="29" t="s">
        <v>35</v>
      </c>
      <c r="D2" s="30">
        <v>94</v>
      </c>
      <c r="E2" s="56"/>
      <c r="F2" s="38">
        <f>D2*E2</f>
        <v>0</v>
      </c>
    </row>
    <row r="3" spans="1:6" ht="97.5" customHeight="1" x14ac:dyDescent="0.25">
      <c r="A3" s="37" t="s">
        <v>3</v>
      </c>
      <c r="B3" s="28" t="s">
        <v>37</v>
      </c>
      <c r="C3" s="29" t="s">
        <v>35</v>
      </c>
      <c r="D3" s="30">
        <v>130</v>
      </c>
      <c r="E3" s="56"/>
      <c r="F3" s="38">
        <f>D3*E3</f>
        <v>0</v>
      </c>
    </row>
    <row r="4" spans="1:6" ht="40.35" customHeight="1" x14ac:dyDescent="0.25">
      <c r="A4" s="37" t="s">
        <v>4</v>
      </c>
      <c r="B4" s="28" t="s">
        <v>38</v>
      </c>
      <c r="C4" s="29" t="s">
        <v>35</v>
      </c>
      <c r="D4" s="30">
        <v>200</v>
      </c>
      <c r="E4" s="56"/>
      <c r="F4" s="38">
        <f>D4*E4</f>
        <v>0</v>
      </c>
    </row>
    <row r="5" spans="1:6" ht="50.4" customHeight="1" x14ac:dyDescent="0.25">
      <c r="A5" s="37" t="s">
        <v>5</v>
      </c>
      <c r="B5" s="32" t="s">
        <v>31</v>
      </c>
      <c r="C5" s="29" t="s">
        <v>24</v>
      </c>
      <c r="D5" s="30">
        <v>4</v>
      </c>
      <c r="E5" s="56"/>
      <c r="F5" s="38">
        <f>D5*E5</f>
        <v>0</v>
      </c>
    </row>
    <row r="6" spans="1:6" ht="50.85" customHeight="1" x14ac:dyDescent="0.25">
      <c r="A6" s="37" t="s">
        <v>5</v>
      </c>
      <c r="B6" s="28" t="s">
        <v>39</v>
      </c>
      <c r="C6" s="29" t="s">
        <v>35</v>
      </c>
      <c r="D6" s="30">
        <v>10</v>
      </c>
      <c r="E6" s="56"/>
      <c r="F6" s="38">
        <f>D6*E6</f>
        <v>0</v>
      </c>
    </row>
    <row r="7" spans="1:6" ht="29.25" customHeight="1" x14ac:dyDescent="0.25">
      <c r="A7" s="39" t="s">
        <v>1</v>
      </c>
      <c r="B7" s="40" t="s">
        <v>0</v>
      </c>
      <c r="C7" s="41"/>
      <c r="D7" s="41"/>
      <c r="E7" s="41"/>
      <c r="F7" s="42">
        <f>SUM(F2:F6)</f>
        <v>0</v>
      </c>
    </row>
  </sheetData>
  <mergeCells count="1">
    <mergeCell ref="B1:F1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4" zoomScaleNormal="100" workbookViewId="0">
      <selection activeCell="B7" sqref="B7"/>
    </sheetView>
  </sheetViews>
  <sheetFormatPr defaultColWidth="9" defaultRowHeight="13.2" x14ac:dyDescent="0.25"/>
  <cols>
    <col min="1" max="1" width="15.33203125" customWidth="1"/>
    <col min="2" max="2" width="50.109375" customWidth="1"/>
    <col min="3" max="3" width="8.77734375" customWidth="1"/>
    <col min="4" max="4" width="10" customWidth="1"/>
    <col min="5" max="5" width="10.77734375" customWidth="1"/>
    <col min="6" max="6" width="17.33203125" customWidth="1"/>
  </cols>
  <sheetData>
    <row r="1" spans="1:6" ht="15" customHeight="1" x14ac:dyDescent="0.25">
      <c r="A1" s="23" t="s">
        <v>6</v>
      </c>
      <c r="B1" s="24" t="s">
        <v>23</v>
      </c>
      <c r="C1" s="25"/>
      <c r="D1" s="25"/>
      <c r="E1" s="25"/>
      <c r="F1" s="26"/>
    </row>
    <row r="2" spans="1:6" ht="60.6" customHeight="1" x14ac:dyDescent="0.25">
      <c r="A2" s="27" t="s">
        <v>7</v>
      </c>
      <c r="B2" s="28" t="s">
        <v>28</v>
      </c>
      <c r="C2" s="29" t="s">
        <v>24</v>
      </c>
      <c r="D2" s="30">
        <v>6</v>
      </c>
      <c r="E2" s="56"/>
      <c r="F2" s="31">
        <f>D2*E2</f>
        <v>0</v>
      </c>
    </row>
    <row r="3" spans="1:6" ht="60.6" customHeight="1" x14ac:dyDescent="0.25">
      <c r="A3" s="27" t="s">
        <v>8</v>
      </c>
      <c r="B3" s="28" t="s">
        <v>29</v>
      </c>
      <c r="C3" s="29" t="s">
        <v>25</v>
      </c>
      <c r="D3" s="30">
        <v>1</v>
      </c>
      <c r="E3" s="57"/>
      <c r="F3" s="31">
        <f t="shared" ref="F3:F7" si="0">D3*E3</f>
        <v>0</v>
      </c>
    </row>
    <row r="4" spans="1:6" ht="78" customHeight="1" x14ac:dyDescent="0.25">
      <c r="A4" s="27" t="s">
        <v>9</v>
      </c>
      <c r="B4" s="28" t="s">
        <v>30</v>
      </c>
      <c r="C4" s="29" t="s">
        <v>26</v>
      </c>
      <c r="D4" s="30">
        <v>52.5</v>
      </c>
      <c r="E4" s="56"/>
      <c r="F4" s="31">
        <f t="shared" si="0"/>
        <v>0</v>
      </c>
    </row>
    <row r="5" spans="1:6" ht="97.5" customHeight="1" x14ac:dyDescent="0.25">
      <c r="A5" s="27" t="s">
        <v>10</v>
      </c>
      <c r="B5" s="32" t="s">
        <v>31</v>
      </c>
      <c r="C5" s="29" t="s">
        <v>24</v>
      </c>
      <c r="D5" s="30">
        <v>1</v>
      </c>
      <c r="E5" s="57"/>
      <c r="F5" s="31">
        <f t="shared" si="0"/>
        <v>0</v>
      </c>
    </row>
    <row r="6" spans="1:6" ht="78" customHeight="1" x14ac:dyDescent="0.25">
      <c r="A6" s="27" t="s">
        <v>11</v>
      </c>
      <c r="B6" s="58" t="s">
        <v>32</v>
      </c>
      <c r="C6" s="29" t="s">
        <v>25</v>
      </c>
      <c r="D6" s="30">
        <v>1</v>
      </c>
      <c r="E6" s="57"/>
      <c r="F6" s="31">
        <f t="shared" si="0"/>
        <v>0</v>
      </c>
    </row>
    <row r="7" spans="1:6" ht="60.6" customHeight="1" x14ac:dyDescent="0.25">
      <c r="A7" s="27" t="s">
        <v>12</v>
      </c>
      <c r="B7" s="28" t="s">
        <v>33</v>
      </c>
      <c r="C7" s="29" t="s">
        <v>25</v>
      </c>
      <c r="D7" s="30">
        <v>1</v>
      </c>
      <c r="E7" s="56"/>
      <c r="F7" s="31">
        <f t="shared" si="0"/>
        <v>0</v>
      </c>
    </row>
    <row r="8" spans="1:6" ht="29.25" customHeight="1" x14ac:dyDescent="0.25">
      <c r="A8" s="27" t="s">
        <v>6</v>
      </c>
      <c r="B8" s="33" t="s">
        <v>27</v>
      </c>
      <c r="C8" s="34"/>
      <c r="D8" s="34"/>
      <c r="E8" s="34"/>
      <c r="F8" s="35">
        <f>SUM(F2:F7)</f>
        <v>0</v>
      </c>
    </row>
  </sheetData>
  <mergeCells count="1">
    <mergeCell ref="B1:F1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zoomScale="85" zoomScaleNormal="85" workbookViewId="0">
      <selection activeCell="H6" sqref="H6"/>
    </sheetView>
  </sheetViews>
  <sheetFormatPr defaultColWidth="9" defaultRowHeight="12" x14ac:dyDescent="0.25"/>
  <cols>
    <col min="1" max="1" width="31.44140625" style="5" customWidth="1"/>
    <col min="2" max="2" width="38.109375" style="5" customWidth="1"/>
    <col min="3" max="3" width="16.44140625" style="5" customWidth="1"/>
    <col min="4" max="4" width="16.77734375" style="5" customWidth="1"/>
    <col min="5" max="5" width="12.6640625" style="5" customWidth="1"/>
    <col min="6" max="16384" width="9" style="5"/>
  </cols>
  <sheetData>
    <row r="1" spans="1:5" ht="14.25" customHeight="1" x14ac:dyDescent="0.25">
      <c r="A1" s="4" t="s">
        <v>19</v>
      </c>
      <c r="B1" s="4"/>
      <c r="C1" s="4"/>
      <c r="D1" s="4"/>
      <c r="E1" s="4"/>
    </row>
    <row r="2" spans="1:5" ht="12.75" customHeight="1" x14ac:dyDescent="0.25">
      <c r="A2" s="1" t="s">
        <v>14</v>
      </c>
      <c r="B2" s="2"/>
      <c r="C2" s="6"/>
      <c r="D2" s="59">
        <f>'Table 1'!F7</f>
        <v>0</v>
      </c>
    </row>
    <row r="3" spans="1:5" ht="11.85" customHeight="1" x14ac:dyDescent="0.25">
      <c r="A3" s="3"/>
      <c r="B3" s="3"/>
      <c r="C3" s="7"/>
      <c r="D3" s="60"/>
    </row>
    <row r="4" spans="1:5" ht="12.75" customHeight="1" x14ac:dyDescent="0.25">
      <c r="A4" s="1" t="s">
        <v>15</v>
      </c>
      <c r="B4" s="2"/>
      <c r="C4" s="8"/>
      <c r="D4" s="61">
        <f>'Table 1'!F12</f>
        <v>0</v>
      </c>
    </row>
    <row r="5" spans="1:5" ht="9.9" customHeight="1" x14ac:dyDescent="0.25">
      <c r="A5" s="3"/>
      <c r="B5" s="1"/>
      <c r="C5" s="7"/>
      <c r="D5" s="60"/>
    </row>
    <row r="6" spans="1:5" ht="14.4" customHeight="1" x14ac:dyDescent="0.35">
      <c r="A6" s="1" t="s">
        <v>16</v>
      </c>
      <c r="B6" s="2"/>
      <c r="C6" s="8"/>
      <c r="D6" s="61">
        <f>'Table 1'!F17</f>
        <v>0</v>
      </c>
    </row>
    <row r="7" spans="1:5" ht="11.85" customHeight="1" x14ac:dyDescent="0.25">
      <c r="A7" s="3"/>
      <c r="B7" s="3"/>
      <c r="C7" s="7"/>
      <c r="D7" s="60"/>
    </row>
    <row r="8" spans="1:5" ht="12.75" customHeight="1" x14ac:dyDescent="0.25">
      <c r="A8" s="1" t="s">
        <v>13</v>
      </c>
      <c r="B8" s="2"/>
      <c r="C8" s="8"/>
      <c r="D8" s="61">
        <f>'Table 1'!F20</f>
        <v>0</v>
      </c>
    </row>
    <row r="9" spans="1:5" ht="11.85" customHeight="1" x14ac:dyDescent="0.25">
      <c r="A9" s="3"/>
      <c r="B9" s="3"/>
      <c r="C9" s="7"/>
      <c r="D9" s="62"/>
    </row>
    <row r="10" spans="1:5" ht="14.4" customHeight="1" x14ac:dyDescent="0.35">
      <c r="A10" s="1" t="s">
        <v>17</v>
      </c>
      <c r="B10" s="3"/>
      <c r="C10" s="9"/>
      <c r="D10" s="63">
        <f>'Table 2'!F7</f>
        <v>0</v>
      </c>
    </row>
    <row r="11" spans="1:5" ht="9.9" customHeight="1" x14ac:dyDescent="0.25">
      <c r="A11" s="3"/>
      <c r="B11" s="3"/>
      <c r="C11" s="10"/>
      <c r="D11" s="64"/>
    </row>
    <row r="12" spans="1:5" ht="14.4" customHeight="1" x14ac:dyDescent="0.35">
      <c r="A12" s="1" t="s">
        <v>18</v>
      </c>
      <c r="B12" s="3"/>
      <c r="C12" s="9"/>
      <c r="D12" s="63">
        <f>'Table 3'!F8</f>
        <v>0</v>
      </c>
    </row>
    <row r="13" spans="1:5" ht="24" customHeight="1" x14ac:dyDescent="0.25">
      <c r="A13" s="11"/>
      <c r="B13" s="11"/>
      <c r="C13" s="12"/>
      <c r="D13" s="12"/>
    </row>
    <row r="14" spans="1:5" ht="24" customHeight="1" x14ac:dyDescent="0.25">
      <c r="A14" s="13" t="s">
        <v>20</v>
      </c>
      <c r="B14" s="14"/>
      <c r="C14" s="15"/>
      <c r="D14" s="16">
        <f>SUM(D2:D12)</f>
        <v>0</v>
      </c>
    </row>
    <row r="15" spans="1:5" ht="23.1" customHeight="1" x14ac:dyDescent="0.25">
      <c r="A15" s="17" t="s">
        <v>21</v>
      </c>
      <c r="B15" s="18"/>
      <c r="C15" s="12"/>
      <c r="D15" s="19">
        <f>D14*0.25</f>
        <v>0</v>
      </c>
    </row>
    <row r="16" spans="1:5" ht="54.9" customHeight="1" x14ac:dyDescent="0.25">
      <c r="A16" s="20" t="s">
        <v>22</v>
      </c>
      <c r="B16" s="20"/>
      <c r="C16" s="21"/>
      <c r="D16" s="22">
        <f>D14+D15</f>
        <v>0</v>
      </c>
    </row>
  </sheetData>
  <mergeCells count="16">
    <mergeCell ref="A14:B14"/>
    <mergeCell ref="A15:B15"/>
    <mergeCell ref="A16:B16"/>
    <mergeCell ref="A10:B10"/>
    <mergeCell ref="A11:B11"/>
    <mergeCell ref="A12:B12"/>
    <mergeCell ref="A13:B13"/>
    <mergeCell ref="A6:B6"/>
    <mergeCell ref="A7:B7"/>
    <mergeCell ref="A8:B8"/>
    <mergeCell ref="A9:B9"/>
    <mergeCell ref="A1:E1"/>
    <mergeCell ref="A2:B2"/>
    <mergeCell ref="A3:B3"/>
    <mergeCell ref="A4:B4"/>
    <mergeCell ref="A5:B5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'Table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2025-02-08T15:36:00Z</dcterms:created>
  <dcterms:modified xsi:type="dcterms:W3CDTF">2025-02-08T16:32:31Z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2025-02-08T00:00:00Z</vt:filetime>
  </property>
  <property fmtid="{D5CDD505-2E9C-101B-9397-08002B2CF9AE}" pid="3" name="Producer">
    <vt:lpwstr>3-Heights(TM) PDF Security Shell 4.8.25.2 (http://www.pdf-tools.com)</vt:lpwstr>
  </property>
  <property fmtid="{D5CDD505-2E9C-101B-9397-08002B2CF9AE}" pid="4" name="ICV">
    <vt:lpwstr>A92CA011130C41E387385771E45E76A6_12</vt:lpwstr>
  </property>
  <property fmtid="{D5CDD505-2E9C-101B-9397-08002B2CF9AE}" pid="5" name="KSOProductBuildVer">
    <vt:lpwstr>1033-12.2.0.19805</vt:lpwstr>
  </property>
</Properties>
</file>